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V49" i="1" l="1"/>
  <c r="V47" i="1"/>
  <c r="W18" i="1" l="1"/>
  <c r="W12" i="1" l="1"/>
  <c r="W13" i="1"/>
  <c r="W14" i="1"/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7" i="1"/>
  <c r="W16" i="1"/>
  <c r="W15" i="1"/>
  <c r="W11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<sst xmlns="http://schemas.openxmlformats.org/spreadsheetml/2006/main" count="64" uniqueCount="58">
  <si>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</si>
  <si>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</si>
  <si>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</si>
  <si>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</si>
  <si>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</si>
  <si>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</si>
  <si>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</si>
  <si>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</si>
  <si>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</si>
  <si>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</si>
  <si>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</si>
  <si>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</si>
  <si>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</si>
  <si>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</si>
  <si>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</si>
  <si>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</si>
  <si>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</si>
  <si>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</si>
  <si>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</si>
  <si>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</si>
  <si>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</si>
  <si>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</si>
  <si>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</si>
  <si>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</si>
  <si>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</si>
  <si>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</si>
  <si>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</si>
  <si>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</si>
  <si>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</si>
  <si>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</si>
  <si>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</si>
  <si>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</si>
  <si>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</si>
  <si>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</si>
  <si>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</si>
  <si>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</si>
  <si>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</si>
  <si>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</si>
  <si>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"ЧЕРКАСИТРАНСГАЗ"</t>
  </si>
  <si>
    <t>Барський п/м  Барського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</si>
  <si>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 ПУ-0124/15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20.10.2018 р.</t>
    </r>
  </si>
  <si>
    <t>Мандра В.В.</t>
  </si>
  <si>
    <t xml:space="preserve">газопроводу  "Уренгой-Помари-Ужгород" </t>
  </si>
  <si>
    <t>Начальник Барського ЛВУМГ</t>
  </si>
  <si>
    <t>прізвище</t>
  </si>
  <si>
    <t>підпис</t>
  </si>
  <si>
    <t>дата</t>
  </si>
  <si>
    <t>Економіст із збуту І категорії</t>
  </si>
  <si>
    <t>Мандра С.В.</t>
  </si>
  <si>
    <t>Начальник лабораторії Барського промислового майданчика</t>
  </si>
  <si>
    <t>Ільницька Г.О.</t>
  </si>
  <si>
    <t>Обсяг газу, тис. М3(обраховано на вузлах обліку газу)</t>
  </si>
  <si>
    <t>Маршрут № 806</t>
  </si>
  <si>
    <t>за період з 01.12.2016р. по 31.12.2016р.</t>
  </si>
  <si>
    <t xml:space="preserve">ПАСПОРТ ФІЗИКО-ХІМІЧНИХ ПОКАЗНИКІВ ПРИРОДНОГО ГАЗУ № </t>
  </si>
  <si>
    <t>по ГРС Сьомаки</t>
  </si>
  <si>
    <t>переданого Барським ЛВУМГ та прийнятого ДП"Монтажник"ТОВ"Валінор" Вінницької обл.</t>
  </si>
  <si>
    <r>
      <rPr>
        <b/>
        <sz val="9"/>
        <color theme="1"/>
        <rFont val="Calibri"/>
        <family val="2"/>
        <charset val="204"/>
        <scheme val="minor"/>
      </rPr>
      <t>Всього*  -  обсяг природного газу за місяць з урахуванням ВТВ</t>
    </r>
    <r>
      <rPr>
        <b/>
        <sz val="10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</si>
</sst>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0" fontId="11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vertical="top"/>
      <protection locked="0"/>
    </xf>
    <xf numFmtId="14" fontId="0" fillId="0" borderId="43" xfId="0" applyNumberFormat="1" applyBorder="1" applyProtection="1">
      <protection locked="0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 applyProtection="1"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C10" zoomScale="90" zoomScaleNormal="100" zoomScaleSheetLayoutView="90" workbookViewId="0">
      <selection activeCell="Y48" sqref="Y48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7.42578125" style="1" customWidth="1"/>
    <col min="15" max="15" width="5.7109375" style="1" customWidth="1"/>
    <col min="16" max="16" width="6.28515625" style="1" customWidth="1"/>
    <col min="17" max="18" width="6.140625" style="1" customWidth="1"/>
    <col min="19" max="19" width="7.5703125" style="1" customWidth="1"/>
    <col min="20" max="20" width="6.140625" style="1" customWidth="1"/>
    <col min="21" max="21" width="6.5703125" style="1" customWidth="1"/>
    <col min="22" max="22" width="11.5703125" style="1" customWidth="1"/>
    <col min="23" max="23" width="6.140625" style="1" customWidth="1"/>
    <col min="24" max="25" width="6" style="1" customWidth="1"/>
    <col min="26" max="28" width="6.140625" style="1" customWidth="1"/>
    <col min="29" max="29" width="11.28515625" style="1" customWidth="1"/>
    <col min="30" max="30" width="0.28515625" style="1" customWidth="1"/>
    <col min="31" max="31" width="1.28515625" style="1" hidden="1" customWidth="1"/>
    <col min="32" max="32" width="0.7109375" style="1" hidden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3" t="s">
        <v>13</v>
      </c>
      <c r="B1" s="2"/>
      <c r="C1" s="2"/>
      <c r="D1" s="2"/>
      <c r="M1" s="15" t="s">
        <v>54</v>
      </c>
    </row>
    <row r="2" spans="1:34" x14ac:dyDescent="0.25">
      <c r="A2" s="13" t="s">
        <v>38</v>
      </c>
      <c r="B2" s="2"/>
      <c r="C2" s="14"/>
      <c r="D2" s="2"/>
      <c r="F2" s="2"/>
      <c r="G2" s="2"/>
      <c r="H2" s="2"/>
      <c r="I2" s="2"/>
      <c r="J2" s="2"/>
      <c r="K2" s="3" t="s">
        <v>56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" t="s">
        <v>52</v>
      </c>
    </row>
    <row r="3" spans="1:34" ht="13.5" customHeight="1" x14ac:dyDescent="0.25">
      <c r="A3" s="13" t="s">
        <v>39</v>
      </c>
      <c r="C3" s="3"/>
      <c r="F3" s="2"/>
      <c r="G3" s="2"/>
      <c r="H3" s="2"/>
      <c r="I3" s="2"/>
      <c r="J3" s="2"/>
      <c r="K3" s="17" t="s">
        <v>55</v>
      </c>
      <c r="N3" s="1" t="s">
        <v>42</v>
      </c>
      <c r="Z3" s="16"/>
      <c r="AA3" s="16"/>
      <c r="AB3" s="16"/>
      <c r="AC3" s="16"/>
    </row>
    <row r="4" spans="1:34" x14ac:dyDescent="0.25">
      <c r="A4" s="12" t="s">
        <v>14</v>
      </c>
      <c r="G4" s="2"/>
      <c r="H4" s="2"/>
      <c r="I4" s="2"/>
      <c r="K4" s="3"/>
      <c r="M4" s="16"/>
      <c r="O4" s="16"/>
      <c r="P4" s="16"/>
      <c r="Q4" s="16"/>
      <c r="R4" s="16"/>
      <c r="S4" s="16"/>
      <c r="T4" s="16"/>
      <c r="U4" s="16"/>
      <c r="V4" s="16"/>
      <c r="W4" s="3" t="s">
        <v>53</v>
      </c>
      <c r="X4" s="16"/>
      <c r="Y4" s="16"/>
      <c r="Z4" s="16"/>
      <c r="AC4" s="16"/>
    </row>
    <row r="5" spans="1:34" x14ac:dyDescent="0.25">
      <c r="A5" s="12" t="s">
        <v>40</v>
      </c>
      <c r="F5" s="2"/>
      <c r="G5" s="2"/>
      <c r="H5" s="2"/>
      <c r="K5" s="3"/>
      <c r="L5" s="16"/>
      <c r="M5" s="16"/>
      <c r="N5" s="16"/>
      <c r="Q5" s="16"/>
      <c r="R5" s="16"/>
      <c r="S5" s="16"/>
      <c r="V5" s="16"/>
      <c r="W5" s="3"/>
      <c r="X5" s="16"/>
      <c r="Y5" s="16"/>
      <c r="Z5" s="16"/>
    </row>
    <row r="6" spans="1:34" ht="5.25" customHeight="1" thickBot="1" x14ac:dyDescent="0.3"/>
    <row r="7" spans="1:34" ht="26.25" customHeight="1" thickBot="1" x14ac:dyDescent="0.3">
      <c r="A7" s="58" t="s">
        <v>0</v>
      </c>
      <c r="B7" s="88" t="s">
        <v>1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  <c r="N7" s="88" t="s">
        <v>23</v>
      </c>
      <c r="O7" s="89"/>
      <c r="P7" s="89"/>
      <c r="Q7" s="89"/>
      <c r="R7" s="89"/>
      <c r="S7" s="89"/>
      <c r="T7" s="89"/>
      <c r="U7" s="89"/>
      <c r="V7" s="89"/>
      <c r="W7" s="90"/>
      <c r="X7" s="67" t="s">
        <v>18</v>
      </c>
      <c r="Y7" s="65" t="s">
        <v>2</v>
      </c>
      <c r="Z7" s="61" t="s">
        <v>10</v>
      </c>
      <c r="AA7" s="61" t="s">
        <v>11</v>
      </c>
      <c r="AB7" s="63" t="s">
        <v>12</v>
      </c>
      <c r="AC7" s="58" t="s">
        <v>51</v>
      </c>
    </row>
    <row r="8" spans="1:34" ht="16.5" customHeight="1" thickBot="1" x14ac:dyDescent="0.3">
      <c r="A8" s="60"/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  <c r="N8" s="102" t="s">
        <v>19</v>
      </c>
      <c r="O8" s="23" t="s">
        <v>21</v>
      </c>
      <c r="P8" s="23"/>
      <c r="Q8" s="23"/>
      <c r="R8" s="23"/>
      <c r="S8" s="23"/>
      <c r="T8" s="23"/>
      <c r="U8" s="23"/>
      <c r="V8" s="23" t="s">
        <v>22</v>
      </c>
      <c r="W8" s="30"/>
      <c r="X8" s="68"/>
      <c r="Y8" s="66"/>
      <c r="Z8" s="62"/>
      <c r="AA8" s="62"/>
      <c r="AB8" s="64"/>
      <c r="AC8" s="59"/>
    </row>
    <row r="9" spans="1:34" ht="15" customHeight="1" x14ac:dyDescent="0.25">
      <c r="A9" s="60"/>
      <c r="B9" s="69" t="s">
        <v>26</v>
      </c>
      <c r="C9" s="71" t="s">
        <v>27</v>
      </c>
      <c r="D9" s="71" t="s">
        <v>28</v>
      </c>
      <c r="E9" s="71" t="s">
        <v>33</v>
      </c>
      <c r="F9" s="71" t="s">
        <v>34</v>
      </c>
      <c r="G9" s="71" t="s">
        <v>31</v>
      </c>
      <c r="H9" s="71" t="s">
        <v>35</v>
      </c>
      <c r="I9" s="71" t="s">
        <v>32</v>
      </c>
      <c r="J9" s="71" t="s">
        <v>30</v>
      </c>
      <c r="K9" s="71" t="s">
        <v>29</v>
      </c>
      <c r="L9" s="71" t="s">
        <v>36</v>
      </c>
      <c r="M9" s="73" t="s">
        <v>37</v>
      </c>
      <c r="N9" s="103"/>
      <c r="O9" s="98" t="s">
        <v>24</v>
      </c>
      <c r="P9" s="100" t="s">
        <v>4</v>
      </c>
      <c r="Q9" s="63" t="s">
        <v>5</v>
      </c>
      <c r="R9" s="69" t="s">
        <v>25</v>
      </c>
      <c r="S9" s="71" t="s">
        <v>6</v>
      </c>
      <c r="T9" s="73" t="s">
        <v>7</v>
      </c>
      <c r="U9" s="105" t="s">
        <v>20</v>
      </c>
      <c r="V9" s="71" t="s">
        <v>8</v>
      </c>
      <c r="W9" s="73" t="s">
        <v>9</v>
      </c>
      <c r="X9" s="68"/>
      <c r="Y9" s="66"/>
      <c r="Z9" s="62"/>
      <c r="AA9" s="62"/>
      <c r="AB9" s="64"/>
      <c r="AC9" s="59"/>
    </row>
    <row r="10" spans="1:34" ht="92.25" customHeight="1" x14ac:dyDescent="0.25">
      <c r="A10" s="60"/>
      <c r="B10" s="70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104"/>
      <c r="O10" s="99"/>
      <c r="P10" s="101"/>
      <c r="Q10" s="64"/>
      <c r="R10" s="70"/>
      <c r="S10" s="72"/>
      <c r="T10" s="74"/>
      <c r="U10" s="106"/>
      <c r="V10" s="72"/>
      <c r="W10" s="74"/>
      <c r="X10" s="68"/>
      <c r="Y10" s="66"/>
      <c r="Z10" s="62"/>
      <c r="AA10" s="62"/>
      <c r="AB10" s="64"/>
      <c r="AC10" s="59"/>
    </row>
    <row r="11" spans="1:34" x14ac:dyDescent="0.25">
      <c r="A11" s="32">
        <v>1</v>
      </c>
      <c r="B11" s="10">
        <v>96.213399999999993</v>
      </c>
      <c r="C11" s="10">
        <v>2.0546000000000002</v>
      </c>
      <c r="D11" s="10">
        <v>0.64370000000000005</v>
      </c>
      <c r="E11" s="10">
        <v>0.1036</v>
      </c>
      <c r="F11" s="10">
        <v>0.1</v>
      </c>
      <c r="G11" s="10">
        <v>1.2999999999999999E-3</v>
      </c>
      <c r="H11" s="10">
        <v>1.9800000000000002E-2</v>
      </c>
      <c r="I11" s="10">
        <v>1.34E-2</v>
      </c>
      <c r="J11" s="10">
        <v>1.35E-2</v>
      </c>
      <c r="K11" s="10">
        <v>9.1000000000000004E-3</v>
      </c>
      <c r="L11" s="10">
        <v>0.66859999999999997</v>
      </c>
      <c r="M11" s="10">
        <v>0.159</v>
      </c>
      <c r="N11" s="31">
        <v>0.69799999999999995</v>
      </c>
      <c r="O11" s="47">
        <v>8177</v>
      </c>
      <c r="P11" s="21">
        <v>34.229999999999997</v>
      </c>
      <c r="Q11" s="53">
        <f>P11/3.6</f>
        <v>9.5083333333333329</v>
      </c>
      <c r="R11" s="20">
        <v>9067.5499999999993</v>
      </c>
      <c r="S11" s="11">
        <v>37.96</v>
      </c>
      <c r="T11" s="53">
        <f>S11/3.6</f>
        <v>10.544444444444444</v>
      </c>
      <c r="U11" s="43">
        <v>11912.58</v>
      </c>
      <c r="V11" s="21">
        <v>49.875599999999999</v>
      </c>
      <c r="W11" s="53">
        <f>V11/3.6</f>
        <v>13.854333333333333</v>
      </c>
      <c r="X11" s="24">
        <v>-21.4</v>
      </c>
      <c r="Y11" s="21"/>
      <c r="Z11" s="21"/>
      <c r="AA11" s="21"/>
      <c r="AB11" s="25"/>
      <c r="AC11" s="39">
        <v>19.786300000000001</v>
      </c>
      <c r="AD11" s="18">
        <f>SUM(B11:M11)+$K$42+$N$42</f>
        <v>99.999999999999986</v>
      </c>
      <c r="AE11" s="19" t="str">
        <f>IF(AD11=100,"ОК"," ")</f>
        <v>ОК</v>
      </c>
      <c r="AF11" s="8"/>
      <c r="AG11" s="8"/>
      <c r="AH11" s="8"/>
    </row>
    <row r="12" spans="1:34" x14ac:dyDescent="0.25">
      <c r="A12" s="32">
        <v>2</v>
      </c>
      <c r="B12" s="10">
        <v>96.281400000000005</v>
      </c>
      <c r="C12" s="10">
        <v>2.0274999999999999</v>
      </c>
      <c r="D12" s="10">
        <v>0.63349999999999995</v>
      </c>
      <c r="E12" s="10">
        <v>0.1002</v>
      </c>
      <c r="F12" s="10">
        <v>9.7299999999999998E-2</v>
      </c>
      <c r="G12" s="10">
        <v>1.2999999999999999E-3</v>
      </c>
      <c r="H12" s="10">
        <v>1.8800000000000001E-2</v>
      </c>
      <c r="I12" s="10">
        <v>1.2500000000000001E-2</v>
      </c>
      <c r="J12" s="10">
        <v>1.2200000000000001E-2</v>
      </c>
      <c r="K12" s="10">
        <v>8.2000000000000007E-3</v>
      </c>
      <c r="L12" s="10">
        <v>0.65139999999999998</v>
      </c>
      <c r="M12" s="10">
        <v>0.15570000000000001</v>
      </c>
      <c r="N12" s="32">
        <v>0.69720000000000004</v>
      </c>
      <c r="O12" s="21">
        <v>8173</v>
      </c>
      <c r="P12" s="46">
        <v>34.22</v>
      </c>
      <c r="Q12" s="53">
        <f t="shared" ref="Q12:Q41" si="0">P12/3.6</f>
        <v>9.5055555555555546</v>
      </c>
      <c r="R12" s="20">
        <v>9064</v>
      </c>
      <c r="S12" s="21">
        <v>37.950000000000003</v>
      </c>
      <c r="T12" s="53">
        <f t="shared" ref="T12:T41" si="1">S12/3.6</f>
        <v>10.541666666666668</v>
      </c>
      <c r="U12" s="24">
        <v>11913</v>
      </c>
      <c r="V12" s="21">
        <v>49.88</v>
      </c>
      <c r="W12" s="53">
        <f t="shared" ref="W12:W41" si="2">V12/3.6</f>
        <v>13.855555555555556</v>
      </c>
      <c r="X12" s="24">
        <v>-21.5</v>
      </c>
      <c r="Y12" s="21"/>
      <c r="Z12" s="21"/>
      <c r="AA12" s="21"/>
      <c r="AB12" s="25"/>
      <c r="AC12" s="39">
        <v>19.957799999999999</v>
      </c>
      <c r="AD12" s="18">
        <f t="shared" ref="AD12:AD41" si="3">SUM(B12:M12)+$K$42+$N$42</f>
        <v>100.00000000000001</v>
      </c>
      <c r="AE12" s="19" t="str">
        <f>IF(AD12=100,"ОК"," ")</f>
        <v>ОК</v>
      </c>
      <c r="AF12" s="8"/>
      <c r="AG12" s="8"/>
      <c r="AH12" s="8"/>
    </row>
    <row r="13" spans="1:34" x14ac:dyDescent="0.25">
      <c r="A13" s="32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2"/>
      <c r="O13" s="20">
        <v>8173</v>
      </c>
      <c r="P13" s="21">
        <v>34.22</v>
      </c>
      <c r="Q13" s="53">
        <f t="shared" si="0"/>
        <v>9.5055555555555546</v>
      </c>
      <c r="R13" s="20">
        <v>9064</v>
      </c>
      <c r="S13" s="21">
        <v>37.950000000000003</v>
      </c>
      <c r="T13" s="53">
        <f t="shared" si="1"/>
        <v>10.541666666666668</v>
      </c>
      <c r="U13" s="24">
        <v>11913</v>
      </c>
      <c r="V13" s="21">
        <v>49.88</v>
      </c>
      <c r="W13" s="53">
        <f t="shared" si="2"/>
        <v>13.855555555555556</v>
      </c>
      <c r="X13" s="24"/>
      <c r="Y13" s="21"/>
      <c r="Z13" s="21"/>
      <c r="AA13" s="21"/>
      <c r="AB13" s="25"/>
      <c r="AC13" s="39">
        <v>20.546800000000001</v>
      </c>
      <c r="AD13" s="18">
        <f t="shared" si="3"/>
        <v>0</v>
      </c>
      <c r="AE13" s="19" t="str">
        <f>IF(AD13=100,"ОК"," ")</f>
        <v xml:space="preserve"> </v>
      </c>
      <c r="AF13" s="8"/>
      <c r="AG13" s="8"/>
      <c r="AH13" s="8"/>
    </row>
    <row r="14" spans="1:34" ht="18" customHeight="1" x14ac:dyDescent="0.25">
      <c r="A14" s="32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2"/>
      <c r="O14" s="20">
        <v>8173</v>
      </c>
      <c r="P14" s="21">
        <v>34.22</v>
      </c>
      <c r="Q14" s="53">
        <f t="shared" si="0"/>
        <v>9.5055555555555546</v>
      </c>
      <c r="R14" s="20">
        <v>9064</v>
      </c>
      <c r="S14" s="21">
        <v>37.950000000000003</v>
      </c>
      <c r="T14" s="53">
        <f t="shared" si="1"/>
        <v>10.541666666666668</v>
      </c>
      <c r="U14" s="24">
        <v>11913</v>
      </c>
      <c r="V14" s="21">
        <v>49.88</v>
      </c>
      <c r="W14" s="53">
        <f t="shared" si="2"/>
        <v>13.855555555555556</v>
      </c>
      <c r="X14" s="24"/>
      <c r="Y14" s="21"/>
      <c r="Z14" s="45"/>
      <c r="AA14" s="45"/>
      <c r="AB14" s="45"/>
      <c r="AC14" s="39">
        <v>21.837599999999998</v>
      </c>
      <c r="AD14" s="18">
        <f t="shared" si="3"/>
        <v>0</v>
      </c>
      <c r="AE14" s="19" t="str">
        <f t="shared" ref="AE14:AE41" si="4">IF(AD14=100,"ОК"," ")</f>
        <v xml:space="preserve"> </v>
      </c>
      <c r="AF14" s="8"/>
      <c r="AG14" s="8"/>
      <c r="AH14" s="8"/>
    </row>
    <row r="15" spans="1:34" x14ac:dyDescent="0.25">
      <c r="A15" s="32">
        <v>5</v>
      </c>
      <c r="B15" s="10">
        <v>96.2</v>
      </c>
      <c r="C15" s="10">
        <v>2.0777000000000001</v>
      </c>
      <c r="D15" s="10">
        <v>0.64739999999999998</v>
      </c>
      <c r="E15" s="10">
        <v>0.1026</v>
      </c>
      <c r="F15" s="10">
        <v>9.9199999999999997E-2</v>
      </c>
      <c r="G15" s="10">
        <v>1.2999999999999999E-3</v>
      </c>
      <c r="H15" s="10">
        <v>1.95E-2</v>
      </c>
      <c r="I15" s="10">
        <v>1.3100000000000001E-2</v>
      </c>
      <c r="J15" s="10">
        <v>1.2500000000000001E-2</v>
      </c>
      <c r="K15" s="10">
        <v>8.8999999999999999E-3</v>
      </c>
      <c r="L15" s="10">
        <v>0.65739999999999998</v>
      </c>
      <c r="M15" s="10">
        <v>0.1605</v>
      </c>
      <c r="N15" s="32">
        <v>0.69789999999999996</v>
      </c>
      <c r="O15" s="20">
        <v>8179</v>
      </c>
      <c r="P15" s="21">
        <v>34.24</v>
      </c>
      <c r="Q15" s="53">
        <f t="shared" si="0"/>
        <v>9.5111111111111111</v>
      </c>
      <c r="R15" s="20">
        <v>9070</v>
      </c>
      <c r="S15" s="21">
        <v>37.97</v>
      </c>
      <c r="T15" s="53">
        <f t="shared" si="1"/>
        <v>10.547222222222222</v>
      </c>
      <c r="U15" s="24">
        <v>11915</v>
      </c>
      <c r="V15" s="21">
        <v>49.89</v>
      </c>
      <c r="W15" s="53">
        <f t="shared" si="2"/>
        <v>13.858333333333333</v>
      </c>
      <c r="X15" s="24">
        <v>-22.5</v>
      </c>
      <c r="Y15" s="21"/>
      <c r="Z15" s="21"/>
      <c r="AA15" s="21"/>
      <c r="AB15" s="25"/>
      <c r="AC15" s="39">
        <v>22.8157</v>
      </c>
      <c r="AD15" s="18">
        <f t="shared" si="3"/>
        <v>100.00009999999999</v>
      </c>
      <c r="AE15" s="19" t="str">
        <f t="shared" si="4"/>
        <v xml:space="preserve"> </v>
      </c>
      <c r="AF15" s="8"/>
      <c r="AG15" s="8"/>
      <c r="AH15" s="8"/>
    </row>
    <row r="16" spans="1:34" x14ac:dyDescent="0.25">
      <c r="A16" s="32">
        <v>6</v>
      </c>
      <c r="B16" s="10">
        <v>96.258600000000001</v>
      </c>
      <c r="C16" s="10">
        <v>2.0552000000000001</v>
      </c>
      <c r="D16" s="10">
        <v>0.63759999999999994</v>
      </c>
      <c r="E16" s="10">
        <v>9.98E-2</v>
      </c>
      <c r="F16" s="10">
        <v>9.7100000000000006E-2</v>
      </c>
      <c r="G16" s="10">
        <v>1.2999999999999999E-3</v>
      </c>
      <c r="H16" s="10">
        <v>1.84E-2</v>
      </c>
      <c r="I16" s="10">
        <v>1.2200000000000001E-2</v>
      </c>
      <c r="J16" s="10">
        <v>1.0500000000000001E-2</v>
      </c>
      <c r="K16" s="10">
        <v>7.4000000000000003E-3</v>
      </c>
      <c r="L16" s="10">
        <v>0.6431</v>
      </c>
      <c r="M16" s="10">
        <v>0.1588</v>
      </c>
      <c r="N16" s="32">
        <v>0.69740000000000002</v>
      </c>
      <c r="O16" s="20">
        <v>8175</v>
      </c>
      <c r="P16" s="21">
        <v>34.229999999999997</v>
      </c>
      <c r="Q16" s="53">
        <f t="shared" si="0"/>
        <v>9.5083333333333329</v>
      </c>
      <c r="R16" s="20">
        <v>9066</v>
      </c>
      <c r="S16" s="21">
        <v>37.96</v>
      </c>
      <c r="T16" s="53">
        <f t="shared" si="1"/>
        <v>10.544444444444444</v>
      </c>
      <c r="U16" s="24">
        <v>11915</v>
      </c>
      <c r="V16" s="21">
        <v>49.89</v>
      </c>
      <c r="W16" s="53">
        <f t="shared" si="2"/>
        <v>13.858333333333333</v>
      </c>
      <c r="X16" s="24">
        <v>-21.5</v>
      </c>
      <c r="Y16" s="21"/>
      <c r="Z16" s="21"/>
      <c r="AA16" s="21"/>
      <c r="AB16" s="25"/>
      <c r="AC16" s="39">
        <v>22.3888</v>
      </c>
      <c r="AD16" s="18">
        <f t="shared" si="3"/>
        <v>100.00000000000001</v>
      </c>
      <c r="AE16" s="19" t="str">
        <f t="shared" si="4"/>
        <v>ОК</v>
      </c>
      <c r="AF16" s="8"/>
      <c r="AG16" s="8"/>
      <c r="AH16" s="8"/>
    </row>
    <row r="17" spans="1:34" x14ac:dyDescent="0.25">
      <c r="A17" s="32">
        <v>7</v>
      </c>
      <c r="B17" s="10">
        <v>96.232900000000001</v>
      </c>
      <c r="C17" s="10">
        <v>2.0701999999999998</v>
      </c>
      <c r="D17" s="10">
        <v>0.64149999999999996</v>
      </c>
      <c r="E17" s="10">
        <v>0.1008</v>
      </c>
      <c r="F17" s="10">
        <v>9.7799999999999998E-2</v>
      </c>
      <c r="G17" s="10">
        <v>1.2999999999999999E-3</v>
      </c>
      <c r="H17" s="10">
        <v>1.8800000000000001E-2</v>
      </c>
      <c r="I17" s="10">
        <v>1.24E-2</v>
      </c>
      <c r="J17" s="10">
        <v>1.09E-2</v>
      </c>
      <c r="K17" s="10">
        <v>6.7999999999999996E-3</v>
      </c>
      <c r="L17" s="10">
        <v>0.64800000000000002</v>
      </c>
      <c r="M17" s="44">
        <v>0.1585</v>
      </c>
      <c r="N17" s="32">
        <v>0.6976</v>
      </c>
      <c r="O17" s="20">
        <v>8177</v>
      </c>
      <c r="P17" s="21">
        <v>34.24</v>
      </c>
      <c r="Q17" s="53">
        <f t="shared" si="0"/>
        <v>9.5111111111111111</v>
      </c>
      <c r="R17" s="20">
        <v>9068</v>
      </c>
      <c r="S17" s="21">
        <v>37.67</v>
      </c>
      <c r="T17" s="53">
        <f t="shared" si="1"/>
        <v>10.463888888888889</v>
      </c>
      <c r="U17" s="24">
        <v>11915</v>
      </c>
      <c r="V17" s="21">
        <v>49.89</v>
      </c>
      <c r="W17" s="53">
        <f t="shared" si="2"/>
        <v>13.858333333333333</v>
      </c>
      <c r="X17" s="24">
        <v>-21</v>
      </c>
      <c r="Y17" s="21"/>
      <c r="Z17" s="21"/>
      <c r="AA17" s="21"/>
      <c r="AB17" s="25"/>
      <c r="AC17" s="39">
        <v>23.56</v>
      </c>
      <c r="AD17" s="18">
        <f t="shared" si="3"/>
        <v>99.999900000000011</v>
      </c>
      <c r="AE17" s="19" t="str">
        <f t="shared" si="4"/>
        <v xml:space="preserve"> </v>
      </c>
      <c r="AF17" s="8"/>
      <c r="AG17" s="8"/>
      <c r="AH17" s="8"/>
    </row>
    <row r="18" spans="1:34" x14ac:dyDescent="0.25">
      <c r="A18" s="32">
        <v>8</v>
      </c>
      <c r="B18" s="10">
        <v>96.368300000000005</v>
      </c>
      <c r="C18" s="10">
        <v>1.9582999999999999</v>
      </c>
      <c r="D18" s="10">
        <v>0.60289999999999999</v>
      </c>
      <c r="E18" s="10">
        <v>9.5200000000000007E-2</v>
      </c>
      <c r="F18" s="10">
        <v>9.2299999999999993E-2</v>
      </c>
      <c r="G18" s="10">
        <v>1.1999999999999999E-3</v>
      </c>
      <c r="H18" s="10">
        <v>1.8200000000000001E-2</v>
      </c>
      <c r="I18" s="10">
        <v>1.21E-2</v>
      </c>
      <c r="J18" s="10">
        <v>1.1299999999999999E-2</v>
      </c>
      <c r="K18" s="10">
        <v>8.5000000000000006E-3</v>
      </c>
      <c r="L18" s="10">
        <v>0.6825</v>
      </c>
      <c r="M18" s="10">
        <v>0.1492</v>
      </c>
      <c r="N18" s="32">
        <v>0.69630000000000003</v>
      </c>
      <c r="O18" s="20">
        <v>8161</v>
      </c>
      <c r="P18" s="21">
        <v>34.17</v>
      </c>
      <c r="Q18" s="53">
        <f t="shared" si="0"/>
        <v>9.4916666666666671</v>
      </c>
      <c r="R18" s="20">
        <v>9051</v>
      </c>
      <c r="S18" s="21">
        <v>37.89</v>
      </c>
      <c r="T18" s="53">
        <f t="shared" si="1"/>
        <v>10.525</v>
      </c>
      <c r="U18" s="24">
        <v>11903</v>
      </c>
      <c r="V18" s="21">
        <v>49.84</v>
      </c>
      <c r="W18" s="53">
        <f>V18/3.6</f>
        <v>13.844444444444445</v>
      </c>
      <c r="X18" s="24">
        <v>-21.4</v>
      </c>
      <c r="Y18" s="21"/>
      <c r="Z18" s="21"/>
      <c r="AA18" s="21"/>
      <c r="AB18" s="25"/>
      <c r="AC18" s="39">
        <v>22.145099999999999</v>
      </c>
      <c r="AD18" s="18">
        <f t="shared" si="3"/>
        <v>100</v>
      </c>
      <c r="AE18" s="19" t="str">
        <f t="shared" si="4"/>
        <v>ОК</v>
      </c>
      <c r="AF18" s="8"/>
      <c r="AG18" s="8"/>
      <c r="AH18" s="8"/>
    </row>
    <row r="19" spans="1:34" x14ac:dyDescent="0.25">
      <c r="A19" s="32">
        <v>9</v>
      </c>
      <c r="B19" s="10">
        <v>96.4071</v>
      </c>
      <c r="C19" s="10">
        <v>1.9282999999999999</v>
      </c>
      <c r="D19" s="10">
        <v>0.59440000000000004</v>
      </c>
      <c r="E19" s="10">
        <v>9.4299999999999995E-2</v>
      </c>
      <c r="F19" s="10">
        <v>9.0800000000000006E-2</v>
      </c>
      <c r="G19" s="10">
        <v>1.1999999999999999E-3</v>
      </c>
      <c r="H19" s="10">
        <v>1.77E-2</v>
      </c>
      <c r="I19" s="10">
        <v>1.18E-2</v>
      </c>
      <c r="J19" s="10">
        <v>1.06E-2</v>
      </c>
      <c r="K19" s="10">
        <v>9.5999999999999992E-3</v>
      </c>
      <c r="L19" s="10">
        <v>0.6875</v>
      </c>
      <c r="M19" s="10">
        <v>0.14660000000000001</v>
      </c>
      <c r="N19" s="32">
        <v>0.69599999999999995</v>
      </c>
      <c r="O19" s="20">
        <v>8157</v>
      </c>
      <c r="P19" s="21">
        <v>34.15</v>
      </c>
      <c r="Q19" s="53">
        <f t="shared" si="0"/>
        <v>9.4861111111111107</v>
      </c>
      <c r="R19" s="20">
        <v>9046</v>
      </c>
      <c r="S19" s="21">
        <v>37.869999999999997</v>
      </c>
      <c r="T19" s="53">
        <f t="shared" si="1"/>
        <v>10.519444444444444</v>
      </c>
      <c r="U19" s="24">
        <v>11901</v>
      </c>
      <c r="V19" s="21">
        <v>49.83</v>
      </c>
      <c r="W19" s="53">
        <f t="shared" si="2"/>
        <v>13.841666666666665</v>
      </c>
      <c r="X19" s="24">
        <v>-20.8</v>
      </c>
      <c r="Y19" s="21"/>
      <c r="Z19" s="21"/>
      <c r="AA19" s="21"/>
      <c r="AB19" s="25"/>
      <c r="AC19" s="39">
        <v>19.765699999999999</v>
      </c>
      <c r="AD19" s="18">
        <f t="shared" si="3"/>
        <v>99.999899999999997</v>
      </c>
      <c r="AE19" s="19" t="str">
        <f t="shared" si="4"/>
        <v xml:space="preserve"> </v>
      </c>
      <c r="AF19" s="8"/>
      <c r="AG19" s="8"/>
      <c r="AH19" s="8"/>
    </row>
    <row r="20" spans="1:34" x14ac:dyDescent="0.25">
      <c r="A20" s="32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32"/>
      <c r="O20" s="20">
        <v>8157</v>
      </c>
      <c r="P20" s="21">
        <v>34.15</v>
      </c>
      <c r="Q20" s="53">
        <f t="shared" si="0"/>
        <v>9.4861111111111107</v>
      </c>
      <c r="R20" s="20">
        <v>9046</v>
      </c>
      <c r="S20" s="21">
        <v>37.869999999999997</v>
      </c>
      <c r="T20" s="53">
        <f t="shared" si="1"/>
        <v>10.519444444444444</v>
      </c>
      <c r="U20" s="24">
        <v>11901</v>
      </c>
      <c r="V20" s="21">
        <v>49.83</v>
      </c>
      <c r="W20" s="53">
        <f t="shared" si="2"/>
        <v>13.841666666666665</v>
      </c>
      <c r="X20" s="24"/>
      <c r="Y20" s="21"/>
      <c r="Z20" s="21"/>
      <c r="AA20" s="21"/>
      <c r="AB20" s="25"/>
      <c r="AC20" s="39">
        <v>18.457999999999998</v>
      </c>
      <c r="AD20" s="18">
        <f t="shared" si="3"/>
        <v>0</v>
      </c>
      <c r="AE20" s="19" t="str">
        <f t="shared" si="4"/>
        <v xml:space="preserve"> </v>
      </c>
      <c r="AF20" s="8"/>
      <c r="AG20" s="8"/>
      <c r="AH20" s="8"/>
    </row>
    <row r="21" spans="1:34" x14ac:dyDescent="0.25">
      <c r="A21" s="32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2"/>
      <c r="O21" s="20">
        <v>8157</v>
      </c>
      <c r="P21" s="21">
        <v>34.15</v>
      </c>
      <c r="Q21" s="53">
        <f t="shared" si="0"/>
        <v>9.4861111111111107</v>
      </c>
      <c r="R21" s="20">
        <v>9046</v>
      </c>
      <c r="S21" s="21">
        <v>37.869999999999997</v>
      </c>
      <c r="T21" s="53">
        <f t="shared" si="1"/>
        <v>10.519444444444444</v>
      </c>
      <c r="U21" s="24">
        <v>11901</v>
      </c>
      <c r="V21" s="21">
        <v>49.83</v>
      </c>
      <c r="W21" s="53">
        <f t="shared" si="2"/>
        <v>13.841666666666665</v>
      </c>
      <c r="X21" s="24"/>
      <c r="Y21" s="21"/>
      <c r="Z21" s="21"/>
      <c r="AA21" s="21"/>
      <c r="AB21" s="25"/>
      <c r="AC21" s="39">
        <v>16.776399999999999</v>
      </c>
      <c r="AD21" s="18">
        <f t="shared" si="3"/>
        <v>0</v>
      </c>
      <c r="AE21" s="19" t="str">
        <f t="shared" si="4"/>
        <v xml:space="preserve"> </v>
      </c>
      <c r="AF21" s="8"/>
      <c r="AG21" s="8"/>
      <c r="AH21" s="8"/>
    </row>
    <row r="22" spans="1:34" x14ac:dyDescent="0.25">
      <c r="A22" s="32">
        <v>12</v>
      </c>
      <c r="B22" s="10">
        <v>96.465100000000007</v>
      </c>
      <c r="C22" s="10">
        <v>1.8845000000000001</v>
      </c>
      <c r="D22" s="10">
        <v>0.57430000000000003</v>
      </c>
      <c r="E22" s="10">
        <v>9.1899999999999996E-2</v>
      </c>
      <c r="F22" s="10">
        <v>8.7800000000000003E-2</v>
      </c>
      <c r="G22" s="10">
        <v>1.2999999999999999E-3</v>
      </c>
      <c r="H22" s="10">
        <v>1.78E-2</v>
      </c>
      <c r="I22" s="10">
        <v>1.21E-2</v>
      </c>
      <c r="J22" s="10">
        <v>1.2200000000000001E-2</v>
      </c>
      <c r="K22" s="10">
        <v>8.8000000000000005E-3</v>
      </c>
      <c r="L22" s="10">
        <v>0.70169999999999999</v>
      </c>
      <c r="M22" s="10">
        <v>0.1426</v>
      </c>
      <c r="N22" s="32">
        <v>0.69550000000000001</v>
      </c>
      <c r="O22" s="20">
        <v>8150</v>
      </c>
      <c r="P22" s="21">
        <v>34.119999999999997</v>
      </c>
      <c r="Q22" s="53">
        <f t="shared" si="0"/>
        <v>9.4777777777777761</v>
      </c>
      <c r="R22" s="20">
        <v>9039</v>
      </c>
      <c r="S22" s="21">
        <v>37.85</v>
      </c>
      <c r="T22" s="53">
        <f t="shared" si="1"/>
        <v>10.513888888888889</v>
      </c>
      <c r="U22" s="24">
        <v>11896</v>
      </c>
      <c r="V22" s="21">
        <v>49.81</v>
      </c>
      <c r="W22" s="53">
        <f t="shared" si="2"/>
        <v>13.836111111111112</v>
      </c>
      <c r="X22" s="24">
        <v>-19.2</v>
      </c>
      <c r="Y22" s="21"/>
      <c r="Z22" s="21"/>
      <c r="AA22" s="21"/>
      <c r="AB22" s="25"/>
      <c r="AC22" s="39">
        <v>18.6158</v>
      </c>
      <c r="AD22" s="18">
        <f t="shared" si="3"/>
        <v>100.0001</v>
      </c>
      <c r="AE22" s="19" t="str">
        <f t="shared" si="4"/>
        <v xml:space="preserve"> </v>
      </c>
      <c r="AF22" s="8"/>
      <c r="AG22" s="8"/>
      <c r="AH22" s="8"/>
    </row>
    <row r="23" spans="1:34" x14ac:dyDescent="0.25">
      <c r="A23" s="32">
        <v>13</v>
      </c>
      <c r="B23" s="10">
        <v>96.397999999999996</v>
      </c>
      <c r="C23" s="10">
        <v>1.923</v>
      </c>
      <c r="D23" s="10">
        <v>0.58499999999999996</v>
      </c>
      <c r="E23" s="10">
        <v>9.35E-2</v>
      </c>
      <c r="F23" s="10">
        <v>8.9200000000000002E-2</v>
      </c>
      <c r="G23" s="10">
        <v>1.1999999999999999E-3</v>
      </c>
      <c r="H23" s="10">
        <v>1.8100000000000002E-2</v>
      </c>
      <c r="I23" s="10">
        <v>1.2500000000000001E-2</v>
      </c>
      <c r="J23" s="10">
        <v>1.2200000000000001E-2</v>
      </c>
      <c r="K23" s="10">
        <v>7.9000000000000008E-3</v>
      </c>
      <c r="L23" s="10">
        <v>0.71399999999999997</v>
      </c>
      <c r="M23" s="10">
        <v>0.1454</v>
      </c>
      <c r="N23" s="32">
        <v>0.69599999999999995</v>
      </c>
      <c r="O23" s="20">
        <v>8154</v>
      </c>
      <c r="P23" s="21">
        <v>34.14</v>
      </c>
      <c r="Q23" s="53">
        <f t="shared" si="0"/>
        <v>9.4833333333333325</v>
      </c>
      <c r="R23" s="20">
        <v>9043</v>
      </c>
      <c r="S23" s="21">
        <v>37.869999999999997</v>
      </c>
      <c r="T23" s="53">
        <f t="shared" si="1"/>
        <v>10.519444444444444</v>
      </c>
      <c r="U23" s="24">
        <v>11896</v>
      </c>
      <c r="V23" s="21">
        <v>49.81</v>
      </c>
      <c r="W23" s="53">
        <f t="shared" si="2"/>
        <v>13.836111111111112</v>
      </c>
      <c r="X23" s="24"/>
      <c r="Y23" s="21"/>
      <c r="Z23" s="21"/>
      <c r="AA23" s="21"/>
      <c r="AB23" s="25"/>
      <c r="AC23" s="39">
        <v>22.112300000000001</v>
      </c>
      <c r="AD23" s="18">
        <f t="shared" si="3"/>
        <v>100.00000000000001</v>
      </c>
      <c r="AE23" s="19" t="str">
        <f t="shared" si="4"/>
        <v>ОК</v>
      </c>
      <c r="AF23" s="8"/>
      <c r="AG23" s="8"/>
      <c r="AH23" s="8"/>
    </row>
    <row r="24" spans="1:34" x14ac:dyDescent="0.25">
      <c r="A24" s="32">
        <v>14</v>
      </c>
      <c r="B24" s="10">
        <v>96.318200000000004</v>
      </c>
      <c r="C24" s="10">
        <v>1.9847999999999999</v>
      </c>
      <c r="D24" s="10">
        <v>0.6119</v>
      </c>
      <c r="E24" s="10">
        <v>9.74E-2</v>
      </c>
      <c r="F24" s="10">
        <v>9.3600000000000003E-2</v>
      </c>
      <c r="G24" s="10">
        <v>1.1999999999999999E-3</v>
      </c>
      <c r="H24" s="10">
        <v>1.8599999999999998E-2</v>
      </c>
      <c r="I24" s="10">
        <v>1.2699999999999999E-2</v>
      </c>
      <c r="J24" s="10">
        <v>1.2200000000000001E-2</v>
      </c>
      <c r="K24" s="10">
        <v>8.8000000000000005E-3</v>
      </c>
      <c r="L24" s="10">
        <v>0.69</v>
      </c>
      <c r="M24" s="10">
        <v>0.15040000000000001</v>
      </c>
      <c r="N24" s="32">
        <v>0.69679999999999997</v>
      </c>
      <c r="O24" s="20">
        <v>8164</v>
      </c>
      <c r="P24" s="21">
        <v>34.18</v>
      </c>
      <c r="Q24" s="53">
        <f t="shared" si="0"/>
        <v>9.4944444444444436</v>
      </c>
      <c r="R24" s="20">
        <v>9054</v>
      </c>
      <c r="S24" s="21">
        <v>37.909999999999997</v>
      </c>
      <c r="T24" s="53">
        <f t="shared" si="1"/>
        <v>10.530555555555555</v>
      </c>
      <c r="U24" s="24">
        <v>11904</v>
      </c>
      <c r="V24" s="21">
        <v>49.84</v>
      </c>
      <c r="W24" s="53">
        <f t="shared" si="2"/>
        <v>13.844444444444445</v>
      </c>
      <c r="X24" s="24"/>
      <c r="Y24" s="21"/>
      <c r="Z24" s="21"/>
      <c r="AA24" s="21"/>
      <c r="AB24" s="25"/>
      <c r="AC24" s="39">
        <v>22.718499999999999</v>
      </c>
      <c r="AD24" s="18">
        <f t="shared" si="3"/>
        <v>99.999799999999993</v>
      </c>
      <c r="AE24" s="19" t="str">
        <f t="shared" si="4"/>
        <v xml:space="preserve"> </v>
      </c>
      <c r="AF24" s="8"/>
      <c r="AG24" s="8"/>
      <c r="AH24" s="8"/>
    </row>
    <row r="25" spans="1:34" x14ac:dyDescent="0.25">
      <c r="A25" s="32">
        <v>15</v>
      </c>
      <c r="B25" s="10">
        <v>96.2864</v>
      </c>
      <c r="C25" s="10">
        <v>2.0184000000000002</v>
      </c>
      <c r="D25" s="10">
        <v>0.62619999999999998</v>
      </c>
      <c r="E25" s="10">
        <v>9.9699999999999997E-2</v>
      </c>
      <c r="F25" s="10">
        <v>9.64E-2</v>
      </c>
      <c r="G25" s="10">
        <v>1.2999999999999999E-3</v>
      </c>
      <c r="H25" s="10">
        <v>1.8700000000000001E-2</v>
      </c>
      <c r="I25" s="10">
        <v>1.2699999999999999E-2</v>
      </c>
      <c r="J25" s="10">
        <v>1.26E-2</v>
      </c>
      <c r="K25" s="10">
        <v>7.1000000000000004E-3</v>
      </c>
      <c r="L25" s="10">
        <v>0.66659999999999997</v>
      </c>
      <c r="M25" s="10">
        <v>0.15390000000000001</v>
      </c>
      <c r="N25" s="32">
        <v>0.69710000000000005</v>
      </c>
      <c r="O25" s="20">
        <v>8171</v>
      </c>
      <c r="P25" s="21">
        <v>34.21</v>
      </c>
      <c r="Q25" s="53">
        <f t="shared" si="0"/>
        <v>9.5027777777777782</v>
      </c>
      <c r="R25" s="20">
        <v>9061</v>
      </c>
      <c r="S25" s="21">
        <v>37.94</v>
      </c>
      <c r="T25" s="53">
        <f t="shared" si="1"/>
        <v>10.538888888888888</v>
      </c>
      <c r="U25" s="24">
        <v>11910</v>
      </c>
      <c r="V25" s="21">
        <v>49.87</v>
      </c>
      <c r="W25" s="53">
        <f t="shared" si="2"/>
        <v>13.852777777777776</v>
      </c>
      <c r="X25" s="24"/>
      <c r="Y25" s="21"/>
      <c r="Z25" s="21"/>
      <c r="AA25" s="21"/>
      <c r="AB25" s="25"/>
      <c r="AC25" s="39">
        <v>22.950800000000001</v>
      </c>
      <c r="AD25" s="18">
        <f t="shared" si="3"/>
        <v>99.999999999999986</v>
      </c>
      <c r="AE25" s="19" t="str">
        <f t="shared" si="4"/>
        <v>ОК</v>
      </c>
      <c r="AF25" s="8"/>
      <c r="AG25" s="8"/>
      <c r="AH25" s="8"/>
    </row>
    <row r="26" spans="1:34" x14ac:dyDescent="0.25">
      <c r="A26" s="32">
        <v>16</v>
      </c>
      <c r="B26" s="10">
        <v>96.177400000000006</v>
      </c>
      <c r="C26" s="10">
        <v>2.0908000000000002</v>
      </c>
      <c r="D26" s="10">
        <v>0.65149999999999997</v>
      </c>
      <c r="E26" s="10">
        <v>0.1032</v>
      </c>
      <c r="F26" s="10">
        <v>0.10009999999999999</v>
      </c>
      <c r="G26" s="10">
        <v>1.2999999999999999E-3</v>
      </c>
      <c r="H26" s="10">
        <v>1.9099999999999999E-2</v>
      </c>
      <c r="I26" s="10">
        <v>1.29E-2</v>
      </c>
      <c r="J26" s="10">
        <v>1.14E-2</v>
      </c>
      <c r="K26" s="10">
        <v>6.7999999999999996E-3</v>
      </c>
      <c r="L26" s="10">
        <v>0.66510000000000002</v>
      </c>
      <c r="M26" s="10">
        <v>0.16039999999999999</v>
      </c>
      <c r="N26" s="32">
        <v>0.69799999999999995</v>
      </c>
      <c r="O26" s="20">
        <v>8179</v>
      </c>
      <c r="P26" s="21">
        <v>34.24</v>
      </c>
      <c r="Q26" s="53">
        <f t="shared" si="0"/>
        <v>9.5111111111111111</v>
      </c>
      <c r="R26" s="20">
        <v>9070</v>
      </c>
      <c r="S26" s="21">
        <v>37.979999999999997</v>
      </c>
      <c r="T26" s="53">
        <f t="shared" si="1"/>
        <v>10.549999999999999</v>
      </c>
      <c r="U26" s="24">
        <v>11915</v>
      </c>
      <c r="V26" s="21">
        <v>49.88</v>
      </c>
      <c r="W26" s="53">
        <f t="shared" si="2"/>
        <v>13.855555555555556</v>
      </c>
      <c r="X26" s="24"/>
      <c r="Y26" s="21"/>
      <c r="Z26" s="21"/>
      <c r="AA26" s="21"/>
      <c r="AB26" s="25"/>
      <c r="AC26" s="39">
        <v>24.756</v>
      </c>
      <c r="AD26" s="18">
        <f t="shared" si="3"/>
        <v>99.999999999999986</v>
      </c>
      <c r="AE26" s="19" t="str">
        <f t="shared" si="4"/>
        <v>ОК</v>
      </c>
      <c r="AF26" s="8"/>
      <c r="AG26" s="8"/>
      <c r="AH26" s="8"/>
    </row>
    <row r="27" spans="1:34" x14ac:dyDescent="0.25">
      <c r="A27" s="32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32"/>
      <c r="O27" s="20">
        <v>8179</v>
      </c>
      <c r="P27" s="21">
        <v>34.24</v>
      </c>
      <c r="Q27" s="53">
        <f t="shared" si="0"/>
        <v>9.5111111111111111</v>
      </c>
      <c r="R27" s="20">
        <v>9070</v>
      </c>
      <c r="S27" s="21">
        <v>37.979999999999997</v>
      </c>
      <c r="T27" s="53">
        <f t="shared" si="1"/>
        <v>10.549999999999999</v>
      </c>
      <c r="U27" s="24">
        <v>11915</v>
      </c>
      <c r="V27" s="21">
        <v>49.88</v>
      </c>
      <c r="W27" s="53">
        <f t="shared" si="2"/>
        <v>13.855555555555556</v>
      </c>
      <c r="X27" s="24"/>
      <c r="Y27" s="21"/>
      <c r="Z27" s="21"/>
      <c r="AA27" s="21"/>
      <c r="AB27" s="25"/>
      <c r="AC27" s="39">
        <v>24.264199999999999</v>
      </c>
      <c r="AD27" s="18">
        <f t="shared" si="3"/>
        <v>0</v>
      </c>
      <c r="AE27" s="19" t="str">
        <f t="shared" si="4"/>
        <v xml:space="preserve"> </v>
      </c>
      <c r="AF27" s="8"/>
      <c r="AG27" s="8"/>
      <c r="AH27" s="8"/>
    </row>
    <row r="28" spans="1:34" x14ac:dyDescent="0.25">
      <c r="A28" s="32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32"/>
      <c r="O28" s="20">
        <v>8179</v>
      </c>
      <c r="P28" s="21">
        <v>34.24</v>
      </c>
      <c r="Q28" s="53">
        <f t="shared" si="0"/>
        <v>9.5111111111111111</v>
      </c>
      <c r="R28" s="20">
        <v>9070</v>
      </c>
      <c r="S28" s="21">
        <v>37.979999999999997</v>
      </c>
      <c r="T28" s="53">
        <f t="shared" si="1"/>
        <v>10.549999999999999</v>
      </c>
      <c r="U28" s="24">
        <v>11915</v>
      </c>
      <c r="V28" s="21">
        <v>49.88</v>
      </c>
      <c r="W28" s="53">
        <f t="shared" si="2"/>
        <v>13.855555555555556</v>
      </c>
      <c r="X28" s="24"/>
      <c r="Y28" s="21"/>
      <c r="Z28" s="21"/>
      <c r="AA28" s="21"/>
      <c r="AB28" s="25"/>
      <c r="AC28" s="39">
        <v>23.4512</v>
      </c>
      <c r="AD28" s="18">
        <f t="shared" si="3"/>
        <v>0</v>
      </c>
      <c r="AE28" s="19" t="str">
        <f t="shared" si="4"/>
        <v xml:space="preserve"> </v>
      </c>
      <c r="AF28" s="8"/>
      <c r="AG28" s="8"/>
      <c r="AH28" s="8"/>
    </row>
    <row r="29" spans="1:34" x14ac:dyDescent="0.25">
      <c r="A29" s="32">
        <v>19</v>
      </c>
      <c r="B29" s="10">
        <v>96.171700000000001</v>
      </c>
      <c r="C29" s="10">
        <v>2.0867</v>
      </c>
      <c r="D29" s="10">
        <v>0.65459999999999996</v>
      </c>
      <c r="E29" s="10">
        <v>0.1042</v>
      </c>
      <c r="F29" s="10">
        <v>0.1007</v>
      </c>
      <c r="G29" s="10">
        <v>1.2999999999999999E-3</v>
      </c>
      <c r="H29" s="10">
        <v>1.9900000000000001E-2</v>
      </c>
      <c r="I29" s="10">
        <v>1.32E-2</v>
      </c>
      <c r="J29" s="10">
        <v>1.2500000000000001E-2</v>
      </c>
      <c r="K29" s="10">
        <v>8.8999999999999999E-3</v>
      </c>
      <c r="L29" s="10">
        <v>0.66449999999999998</v>
      </c>
      <c r="M29" s="10">
        <v>0.16170000000000001</v>
      </c>
      <c r="N29" s="32">
        <v>0.69820000000000004</v>
      </c>
      <c r="O29" s="20">
        <v>8180</v>
      </c>
      <c r="P29" s="21">
        <v>34.25</v>
      </c>
      <c r="Q29" s="53">
        <f t="shared" si="0"/>
        <v>9.5138888888888893</v>
      </c>
      <c r="R29" s="20">
        <v>9071</v>
      </c>
      <c r="S29" s="21">
        <v>37.979999999999997</v>
      </c>
      <c r="T29" s="53">
        <f t="shared" si="1"/>
        <v>10.549999999999999</v>
      </c>
      <c r="U29" s="24">
        <v>11915</v>
      </c>
      <c r="V29" s="21">
        <v>49.88</v>
      </c>
      <c r="W29" s="53">
        <f t="shared" si="2"/>
        <v>13.855555555555556</v>
      </c>
      <c r="X29" s="24"/>
      <c r="Y29" s="21"/>
      <c r="Z29" s="21"/>
      <c r="AA29" s="21"/>
      <c r="AB29" s="25"/>
      <c r="AC29" s="39">
        <v>22.293800000000001</v>
      </c>
      <c r="AD29" s="18">
        <f t="shared" si="3"/>
        <v>99.999900000000011</v>
      </c>
      <c r="AE29" s="19" t="str">
        <f t="shared" si="4"/>
        <v xml:space="preserve"> </v>
      </c>
      <c r="AF29" s="8"/>
      <c r="AG29" s="8"/>
      <c r="AH29" s="8"/>
    </row>
    <row r="30" spans="1:34" x14ac:dyDescent="0.25">
      <c r="A30" s="32">
        <v>20</v>
      </c>
      <c r="B30" s="10">
        <v>96.168199999999999</v>
      </c>
      <c r="C30" s="10">
        <v>2.0926</v>
      </c>
      <c r="D30" s="10">
        <v>0.65890000000000004</v>
      </c>
      <c r="E30" s="10">
        <v>0.1051</v>
      </c>
      <c r="F30" s="10">
        <v>0.1016</v>
      </c>
      <c r="G30" s="10">
        <v>1.2999999999999999E-3</v>
      </c>
      <c r="H30" s="10">
        <v>2.01E-2</v>
      </c>
      <c r="I30" s="10">
        <v>1.35E-2</v>
      </c>
      <c r="J30" s="10">
        <v>1.32E-2</v>
      </c>
      <c r="K30" s="10">
        <v>8.2000000000000007E-3</v>
      </c>
      <c r="L30" s="10">
        <v>0.65569999999999995</v>
      </c>
      <c r="M30" s="10">
        <v>0.1615</v>
      </c>
      <c r="N30" s="32">
        <v>0.69830000000000003</v>
      </c>
      <c r="O30" s="20">
        <v>8182</v>
      </c>
      <c r="P30" s="21">
        <v>34.26</v>
      </c>
      <c r="Q30" s="53">
        <f t="shared" si="0"/>
        <v>9.5166666666666657</v>
      </c>
      <c r="R30" s="20">
        <v>9074</v>
      </c>
      <c r="S30" s="21">
        <v>37.99</v>
      </c>
      <c r="T30" s="53">
        <f t="shared" si="1"/>
        <v>10.552777777777779</v>
      </c>
      <c r="U30" s="24">
        <v>11917</v>
      </c>
      <c r="V30" s="21">
        <v>49.89</v>
      </c>
      <c r="W30" s="53">
        <f t="shared" si="2"/>
        <v>13.858333333333333</v>
      </c>
      <c r="X30" s="24"/>
      <c r="Y30" s="21"/>
      <c r="Z30" s="21"/>
      <c r="AA30" s="21"/>
      <c r="AB30" s="25"/>
      <c r="AC30" s="39">
        <v>21.678799999999999</v>
      </c>
      <c r="AD30" s="18">
        <f t="shared" si="3"/>
        <v>99.999899999999997</v>
      </c>
      <c r="AE30" s="19" t="str">
        <f t="shared" ref="AE30" si="5">IF(AD30=100,"ОК"," ")</f>
        <v xml:space="preserve"> </v>
      </c>
      <c r="AF30" s="8"/>
      <c r="AG30" s="8"/>
      <c r="AH30" s="8"/>
    </row>
    <row r="31" spans="1:34" x14ac:dyDescent="0.25">
      <c r="A31" s="32">
        <v>21</v>
      </c>
      <c r="B31" s="10">
        <v>96.101799999999997</v>
      </c>
      <c r="C31" s="10">
        <v>2.1318000000000001</v>
      </c>
      <c r="D31" s="10">
        <v>0.67030000000000001</v>
      </c>
      <c r="E31" s="10">
        <v>0.1065</v>
      </c>
      <c r="F31" s="10">
        <v>0.10299999999999999</v>
      </c>
      <c r="G31" s="10">
        <v>1.2999999999999999E-3</v>
      </c>
      <c r="H31" s="10">
        <v>2.01E-2</v>
      </c>
      <c r="I31" s="10">
        <v>1.3599999999999999E-2</v>
      </c>
      <c r="J31" s="10">
        <v>1.3599999999999999E-2</v>
      </c>
      <c r="K31" s="10">
        <v>8.3000000000000001E-3</v>
      </c>
      <c r="L31" s="10">
        <v>0.66410000000000002</v>
      </c>
      <c r="M31" s="10">
        <v>0.1656</v>
      </c>
      <c r="N31" s="32">
        <v>0.69879999999999998</v>
      </c>
      <c r="O31" s="20">
        <v>8186</v>
      </c>
      <c r="P31" s="21">
        <v>34.270000000000003</v>
      </c>
      <c r="Q31" s="53">
        <f t="shared" si="0"/>
        <v>9.5194444444444457</v>
      </c>
      <c r="R31" s="20">
        <v>9077</v>
      </c>
      <c r="S31" s="21">
        <v>38.01</v>
      </c>
      <c r="T31" s="53">
        <f t="shared" si="1"/>
        <v>10.558333333333332</v>
      </c>
      <c r="U31" s="24">
        <v>11918</v>
      </c>
      <c r="V31" s="21">
        <v>49.9</v>
      </c>
      <c r="W31" s="53">
        <f t="shared" si="2"/>
        <v>13.861111111111111</v>
      </c>
      <c r="X31" s="24"/>
      <c r="Y31" s="21"/>
      <c r="Z31" s="21"/>
      <c r="AA31" s="21"/>
      <c r="AB31" s="25"/>
      <c r="AC31" s="39">
        <v>22.132999999999999</v>
      </c>
      <c r="AD31" s="18">
        <f t="shared" si="3"/>
        <v>99.999999999999986</v>
      </c>
      <c r="AE31" s="19" t="str">
        <f t="shared" si="4"/>
        <v>ОК</v>
      </c>
      <c r="AF31" s="8"/>
      <c r="AG31" s="8"/>
      <c r="AH31" s="8"/>
    </row>
    <row r="32" spans="1:34" x14ac:dyDescent="0.25">
      <c r="A32" s="32">
        <v>22</v>
      </c>
      <c r="B32" s="10">
        <v>96.155500000000004</v>
      </c>
      <c r="C32" s="10">
        <v>2.0962000000000001</v>
      </c>
      <c r="D32" s="10">
        <v>0.65800000000000003</v>
      </c>
      <c r="E32" s="10">
        <v>0.10539999999999999</v>
      </c>
      <c r="F32" s="10">
        <v>0.1016</v>
      </c>
      <c r="G32" s="10">
        <v>1.2999999999999999E-3</v>
      </c>
      <c r="H32" s="10">
        <v>0.02</v>
      </c>
      <c r="I32" s="10">
        <v>1.34E-2</v>
      </c>
      <c r="J32" s="10">
        <v>1.34E-2</v>
      </c>
      <c r="K32" s="10">
        <v>9.5999999999999992E-3</v>
      </c>
      <c r="L32" s="10">
        <v>0.66339999999999999</v>
      </c>
      <c r="M32" s="10">
        <v>0.1623</v>
      </c>
      <c r="N32" s="32">
        <v>0.69830000000000003</v>
      </c>
      <c r="O32" s="20">
        <v>8182</v>
      </c>
      <c r="P32" s="21">
        <v>34.26</v>
      </c>
      <c r="Q32" s="53">
        <f t="shared" si="0"/>
        <v>9.5166666666666657</v>
      </c>
      <c r="R32" s="20">
        <v>9073</v>
      </c>
      <c r="S32" s="21">
        <v>37.99</v>
      </c>
      <c r="T32" s="53">
        <f t="shared" si="1"/>
        <v>10.552777777777779</v>
      </c>
      <c r="U32" s="24">
        <v>11916</v>
      </c>
      <c r="V32" s="21">
        <v>49.89</v>
      </c>
      <c r="W32" s="53">
        <f t="shared" si="2"/>
        <v>13.858333333333333</v>
      </c>
      <c r="X32" s="24"/>
      <c r="Y32" s="21"/>
      <c r="Z32" s="21"/>
      <c r="AA32" s="21"/>
      <c r="AB32" s="25"/>
      <c r="AC32" s="39">
        <v>22.517499999999998</v>
      </c>
      <c r="AD32" s="18">
        <f t="shared" si="3"/>
        <v>100.00010000000002</v>
      </c>
      <c r="AE32" s="19" t="str">
        <f t="shared" si="4"/>
        <v xml:space="preserve"> </v>
      </c>
      <c r="AF32" s="8"/>
      <c r="AG32" s="8"/>
      <c r="AH32" s="8"/>
    </row>
    <row r="33" spans="1:34" x14ac:dyDescent="0.25">
      <c r="A33" s="32">
        <v>23</v>
      </c>
      <c r="B33" s="10">
        <v>96.134</v>
      </c>
      <c r="C33" s="10">
        <v>2.0998999999999999</v>
      </c>
      <c r="D33" s="10">
        <v>0.66010000000000002</v>
      </c>
      <c r="E33" s="10">
        <v>0.1057</v>
      </c>
      <c r="F33" s="10">
        <v>0.1019</v>
      </c>
      <c r="G33" s="10">
        <v>1.2999999999999999E-3</v>
      </c>
      <c r="H33" s="10">
        <v>2.01E-2</v>
      </c>
      <c r="I33" s="10">
        <v>1.37E-2</v>
      </c>
      <c r="J33" s="10">
        <v>1.3899999999999999E-2</v>
      </c>
      <c r="K33" s="10">
        <v>1.3299999999999999E-2</v>
      </c>
      <c r="L33" s="10">
        <v>0.67379999999999995</v>
      </c>
      <c r="M33" s="10">
        <v>0.1623</v>
      </c>
      <c r="N33" s="32">
        <v>0.69850000000000001</v>
      </c>
      <c r="O33" s="20">
        <v>8182</v>
      </c>
      <c r="P33" s="21">
        <v>34.25</v>
      </c>
      <c r="Q33" s="53">
        <f t="shared" si="0"/>
        <v>9.5138888888888893</v>
      </c>
      <c r="R33" s="20">
        <v>9073</v>
      </c>
      <c r="S33" s="21">
        <v>37.99</v>
      </c>
      <c r="T33" s="53">
        <f t="shared" si="1"/>
        <v>10.552777777777779</v>
      </c>
      <c r="U33" s="24">
        <v>11914</v>
      </c>
      <c r="V33" s="21">
        <v>49.88</v>
      </c>
      <c r="W33" s="53">
        <f t="shared" si="2"/>
        <v>13.855555555555556</v>
      </c>
      <c r="X33" s="24"/>
      <c r="Y33" s="21"/>
      <c r="Z33" s="21"/>
      <c r="AA33" s="21"/>
      <c r="AB33" s="25"/>
      <c r="AC33" s="39">
        <v>22.544599999999999</v>
      </c>
      <c r="AD33" s="18">
        <f>SUM(B33:M33)+$K$42+$N$42</f>
        <v>100.00000000000001</v>
      </c>
      <c r="AE33" s="19" t="str">
        <f>IF(AD33=100,"ОК"," ")</f>
        <v>ОК</v>
      </c>
      <c r="AF33" s="8"/>
      <c r="AG33" s="8"/>
      <c r="AH33" s="8"/>
    </row>
    <row r="34" spans="1:34" x14ac:dyDescent="0.25">
      <c r="A34" s="32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2"/>
      <c r="O34" s="20">
        <v>8182</v>
      </c>
      <c r="P34" s="21">
        <v>34.25</v>
      </c>
      <c r="Q34" s="53">
        <f t="shared" si="0"/>
        <v>9.5138888888888893</v>
      </c>
      <c r="R34" s="20">
        <v>9073</v>
      </c>
      <c r="S34" s="21">
        <v>37.99</v>
      </c>
      <c r="T34" s="53">
        <f t="shared" si="1"/>
        <v>10.552777777777779</v>
      </c>
      <c r="U34" s="24">
        <v>11914</v>
      </c>
      <c r="V34" s="21">
        <v>49.88</v>
      </c>
      <c r="W34" s="53">
        <f t="shared" si="2"/>
        <v>13.855555555555556</v>
      </c>
      <c r="X34" s="24"/>
      <c r="Y34" s="21"/>
      <c r="Z34" s="21"/>
      <c r="AA34" s="21"/>
      <c r="AB34" s="25"/>
      <c r="AC34" s="39">
        <v>22.326499999999999</v>
      </c>
      <c r="AD34" s="18">
        <f t="shared" si="3"/>
        <v>0</v>
      </c>
      <c r="AE34" s="19" t="str">
        <f t="shared" si="4"/>
        <v xml:space="preserve"> </v>
      </c>
      <c r="AF34" s="8"/>
      <c r="AG34" s="8"/>
      <c r="AH34" s="8"/>
    </row>
    <row r="35" spans="1:34" x14ac:dyDescent="0.25">
      <c r="A35" s="32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32"/>
      <c r="O35" s="20">
        <v>8182</v>
      </c>
      <c r="P35" s="21">
        <v>34.25</v>
      </c>
      <c r="Q35" s="53">
        <f t="shared" si="0"/>
        <v>9.5138888888888893</v>
      </c>
      <c r="R35" s="20">
        <v>9073</v>
      </c>
      <c r="S35" s="21">
        <v>37.99</v>
      </c>
      <c r="T35" s="53">
        <f t="shared" si="1"/>
        <v>10.552777777777779</v>
      </c>
      <c r="U35" s="24">
        <v>11914</v>
      </c>
      <c r="V35" s="21">
        <v>49.88</v>
      </c>
      <c r="W35" s="53">
        <f t="shared" si="2"/>
        <v>13.855555555555556</v>
      </c>
      <c r="X35" s="24"/>
      <c r="Y35" s="21"/>
      <c r="Z35" s="21"/>
      <c r="AA35" s="21"/>
      <c r="AB35" s="25"/>
      <c r="AC35" s="39">
        <v>21.701699999999999</v>
      </c>
      <c r="AD35" s="18">
        <f t="shared" si="3"/>
        <v>0</v>
      </c>
      <c r="AE35" s="19" t="str">
        <f t="shared" si="4"/>
        <v xml:space="preserve"> </v>
      </c>
      <c r="AF35" s="8"/>
      <c r="AG35" s="8"/>
      <c r="AH35" s="8"/>
    </row>
    <row r="36" spans="1:34" x14ac:dyDescent="0.25">
      <c r="A36" s="32">
        <v>26</v>
      </c>
      <c r="B36" s="10">
        <v>96.301699999999997</v>
      </c>
      <c r="C36" s="10">
        <v>1.9853000000000001</v>
      </c>
      <c r="D36" s="10">
        <v>0.627</v>
      </c>
      <c r="E36" s="10">
        <v>0.1012</v>
      </c>
      <c r="F36" s="10">
        <v>9.6600000000000005E-2</v>
      </c>
      <c r="G36" s="10">
        <v>1.2999999999999999E-3</v>
      </c>
      <c r="H36" s="10">
        <v>1.9300000000000001E-2</v>
      </c>
      <c r="I36" s="10">
        <v>1.3299999999999999E-2</v>
      </c>
      <c r="J36" s="10">
        <v>1.32E-2</v>
      </c>
      <c r="K36" s="10">
        <v>1.01E-2</v>
      </c>
      <c r="L36" s="10">
        <v>0.68210000000000004</v>
      </c>
      <c r="M36" s="10">
        <v>0.14899999999999999</v>
      </c>
      <c r="N36" s="32">
        <v>0.69710000000000005</v>
      </c>
      <c r="O36" s="20">
        <v>8169</v>
      </c>
      <c r="P36" s="21">
        <v>34.200000000000003</v>
      </c>
      <c r="Q36" s="53">
        <f t="shared" si="0"/>
        <v>9.5</v>
      </c>
      <c r="R36" s="20">
        <v>9059</v>
      </c>
      <c r="S36" s="21">
        <v>37.93</v>
      </c>
      <c r="T36" s="53">
        <f t="shared" si="1"/>
        <v>10.536111111111111</v>
      </c>
      <c r="U36" s="24">
        <v>11908</v>
      </c>
      <c r="V36" s="21">
        <v>49.86</v>
      </c>
      <c r="W36" s="53">
        <f t="shared" si="2"/>
        <v>13.85</v>
      </c>
      <c r="X36" s="24">
        <v>-20.8</v>
      </c>
      <c r="Y36" s="21"/>
      <c r="Z36" s="21"/>
      <c r="AA36" s="21"/>
      <c r="AB36" s="25"/>
      <c r="AC36" s="39">
        <v>21.376799999999999</v>
      </c>
      <c r="AD36" s="18">
        <f t="shared" si="3"/>
        <v>100.00009999999999</v>
      </c>
      <c r="AE36" s="19" t="str">
        <f t="shared" si="4"/>
        <v xml:space="preserve"> </v>
      </c>
      <c r="AF36" s="8"/>
      <c r="AG36" s="8"/>
      <c r="AH36" s="8"/>
    </row>
    <row r="37" spans="1:34" x14ac:dyDescent="0.25">
      <c r="A37" s="32">
        <v>27</v>
      </c>
      <c r="B37" s="10">
        <v>96.424300000000002</v>
      </c>
      <c r="C37" s="10">
        <v>1.9101999999999999</v>
      </c>
      <c r="D37" s="10">
        <v>0.60570000000000002</v>
      </c>
      <c r="E37" s="10">
        <v>9.69E-2</v>
      </c>
      <c r="F37" s="10">
        <v>9.2600000000000002E-2</v>
      </c>
      <c r="G37" s="10">
        <v>1.2999999999999999E-3</v>
      </c>
      <c r="H37" s="10">
        <v>1.8499999999999999E-2</v>
      </c>
      <c r="I37" s="10">
        <v>1.2500000000000001E-2</v>
      </c>
      <c r="J37" s="10">
        <v>1.23E-2</v>
      </c>
      <c r="K37" s="10">
        <v>8.5000000000000006E-3</v>
      </c>
      <c r="L37" s="10">
        <v>0.67449999999999999</v>
      </c>
      <c r="M37" s="10">
        <v>0.14269999999999999</v>
      </c>
      <c r="N37" s="32">
        <v>0.69599999999999995</v>
      </c>
      <c r="O37" s="20">
        <v>8160</v>
      </c>
      <c r="P37" s="21">
        <v>34.17</v>
      </c>
      <c r="Q37" s="53">
        <f t="shared" si="0"/>
        <v>9.4916666666666671</v>
      </c>
      <c r="R37" s="20">
        <v>9050</v>
      </c>
      <c r="S37" s="21">
        <v>37.89</v>
      </c>
      <c r="T37" s="53">
        <f t="shared" si="1"/>
        <v>10.525</v>
      </c>
      <c r="U37" s="24">
        <v>11905</v>
      </c>
      <c r="V37" s="21">
        <v>49.84</v>
      </c>
      <c r="W37" s="53">
        <f t="shared" si="2"/>
        <v>13.844444444444445</v>
      </c>
      <c r="X37" s="24"/>
      <c r="Y37" s="21"/>
      <c r="Z37" s="21"/>
      <c r="AA37" s="21"/>
      <c r="AB37" s="25"/>
      <c r="AC37" s="39">
        <v>21.015499999999999</v>
      </c>
      <c r="AD37" s="18">
        <f t="shared" si="3"/>
        <v>100.00000000000001</v>
      </c>
      <c r="AE37" s="19" t="str">
        <f t="shared" si="4"/>
        <v>ОК</v>
      </c>
      <c r="AF37" s="8"/>
      <c r="AG37" s="8"/>
      <c r="AH37" s="8"/>
    </row>
    <row r="38" spans="1:34" x14ac:dyDescent="0.25">
      <c r="A38" s="32">
        <v>28</v>
      </c>
      <c r="B38" s="10">
        <v>96.4285</v>
      </c>
      <c r="C38" s="10">
        <v>1.8980999999999999</v>
      </c>
      <c r="D38" s="10">
        <v>0.60250000000000004</v>
      </c>
      <c r="E38" s="10">
        <v>9.7199999999999995E-2</v>
      </c>
      <c r="F38" s="10">
        <v>9.2499999999999999E-2</v>
      </c>
      <c r="G38" s="10">
        <v>1.1999999999999999E-3</v>
      </c>
      <c r="H38" s="10">
        <v>1.83E-2</v>
      </c>
      <c r="I38" s="10">
        <v>1.2699999999999999E-2</v>
      </c>
      <c r="J38" s="10">
        <v>1.2E-2</v>
      </c>
      <c r="K38" s="10">
        <v>1.0200000000000001E-2</v>
      </c>
      <c r="L38" s="10">
        <v>0.68520000000000003</v>
      </c>
      <c r="M38" s="10">
        <v>0.14169999999999999</v>
      </c>
      <c r="N38" s="32">
        <v>0.69599999999999995</v>
      </c>
      <c r="O38" s="20">
        <v>8158</v>
      </c>
      <c r="P38" s="21">
        <v>34.159999999999997</v>
      </c>
      <c r="Q38" s="53">
        <f t="shared" si="0"/>
        <v>9.4888888888888872</v>
      </c>
      <c r="R38" s="20">
        <v>9048</v>
      </c>
      <c r="S38" s="21">
        <v>37.880000000000003</v>
      </c>
      <c r="T38" s="53">
        <f t="shared" si="1"/>
        <v>10.522222222222222</v>
      </c>
      <c r="U38" s="24">
        <v>11902</v>
      </c>
      <c r="V38" s="21">
        <v>49.83</v>
      </c>
      <c r="W38" s="53">
        <f t="shared" si="2"/>
        <v>13.841666666666665</v>
      </c>
      <c r="X38" s="24">
        <v>-21.2</v>
      </c>
      <c r="Y38" s="21"/>
      <c r="Z38" s="21"/>
      <c r="AA38" s="21"/>
      <c r="AB38" s="25"/>
      <c r="AC38" s="39">
        <v>21.479099999999999</v>
      </c>
      <c r="AD38" s="18">
        <f t="shared" si="3"/>
        <v>100.00009999999999</v>
      </c>
      <c r="AE38" s="19" t="str">
        <f t="shared" si="4"/>
        <v xml:space="preserve"> </v>
      </c>
      <c r="AF38" s="8"/>
      <c r="AG38" s="8"/>
      <c r="AH38" s="8"/>
    </row>
    <row r="39" spans="1:34" x14ac:dyDescent="0.25">
      <c r="A39" s="32">
        <v>29</v>
      </c>
      <c r="B39" s="10">
        <v>96.378500000000003</v>
      </c>
      <c r="C39" s="10">
        <v>1.9201999999999999</v>
      </c>
      <c r="D39" s="10">
        <v>0.61040000000000005</v>
      </c>
      <c r="E39" s="10">
        <v>9.7900000000000001E-2</v>
      </c>
      <c r="F39" s="10">
        <v>9.3299999999999994E-2</v>
      </c>
      <c r="G39" s="10">
        <v>1.1999999999999999E-3</v>
      </c>
      <c r="H39" s="10">
        <v>1.8700000000000001E-2</v>
      </c>
      <c r="I39" s="10">
        <v>1.2699999999999999E-2</v>
      </c>
      <c r="J39" s="10">
        <v>1.2200000000000001E-2</v>
      </c>
      <c r="K39" s="10">
        <v>1.09E-2</v>
      </c>
      <c r="L39" s="10">
        <v>0.69850000000000001</v>
      </c>
      <c r="M39" s="10">
        <v>0.14560000000000001</v>
      </c>
      <c r="N39" s="32">
        <v>0.69640000000000002</v>
      </c>
      <c r="O39" s="20">
        <v>8159</v>
      </c>
      <c r="P39" s="21">
        <v>34.159999999999997</v>
      </c>
      <c r="Q39" s="53">
        <f t="shared" si="0"/>
        <v>9.4888888888888872</v>
      </c>
      <c r="R39" s="20">
        <v>9049</v>
      </c>
      <c r="S39" s="21">
        <v>37.89</v>
      </c>
      <c r="T39" s="53">
        <f t="shared" si="1"/>
        <v>10.525</v>
      </c>
      <c r="U39" s="24">
        <v>11901</v>
      </c>
      <c r="V39" s="21">
        <v>49.83</v>
      </c>
      <c r="W39" s="53">
        <f t="shared" si="2"/>
        <v>13.841666666666665</v>
      </c>
      <c r="X39" s="24">
        <v>-23.7</v>
      </c>
      <c r="Y39" s="21"/>
      <c r="Z39" s="21"/>
      <c r="AA39" s="21"/>
      <c r="AB39" s="25"/>
      <c r="AC39" s="39">
        <v>22.901299999999999</v>
      </c>
      <c r="AD39" s="18">
        <f t="shared" si="3"/>
        <v>100.00009999999999</v>
      </c>
      <c r="AE39" s="19" t="str">
        <f t="shared" si="4"/>
        <v xml:space="preserve"> </v>
      </c>
      <c r="AF39" s="8"/>
      <c r="AG39" s="8"/>
      <c r="AH39" s="8"/>
    </row>
    <row r="40" spans="1:34" x14ac:dyDescent="0.25">
      <c r="A40" s="32">
        <v>30</v>
      </c>
      <c r="B40" s="37">
        <v>96.412999999999997</v>
      </c>
      <c r="C40" s="10">
        <v>1.9140999999999999</v>
      </c>
      <c r="D40" s="10">
        <v>0.59709999999999996</v>
      </c>
      <c r="E40" s="10">
        <v>9.5799999999999996E-2</v>
      </c>
      <c r="F40" s="10">
        <v>9.1600000000000001E-2</v>
      </c>
      <c r="G40" s="10">
        <v>1.2999999999999999E-3</v>
      </c>
      <c r="H40" s="10">
        <v>1.8200000000000001E-2</v>
      </c>
      <c r="I40" s="10">
        <v>1.2200000000000001E-2</v>
      </c>
      <c r="J40" s="10">
        <v>1.12E-2</v>
      </c>
      <c r="K40" s="10">
        <v>9.2999999999999992E-3</v>
      </c>
      <c r="L40" s="10">
        <v>0.69069999999999998</v>
      </c>
      <c r="M40" s="34">
        <v>0.14560000000000001</v>
      </c>
      <c r="N40" s="32">
        <v>0.69599999999999995</v>
      </c>
      <c r="O40" s="20">
        <v>8157</v>
      </c>
      <c r="P40" s="21">
        <v>34.15</v>
      </c>
      <c r="Q40" s="53">
        <f t="shared" si="0"/>
        <v>9.4861111111111107</v>
      </c>
      <c r="R40" s="20">
        <v>9046</v>
      </c>
      <c r="S40" s="21">
        <v>37.880000000000003</v>
      </c>
      <c r="T40" s="53">
        <f t="shared" si="1"/>
        <v>10.522222222222222</v>
      </c>
      <c r="U40" s="24">
        <v>11900</v>
      </c>
      <c r="V40" s="21">
        <v>49.82</v>
      </c>
      <c r="W40" s="53">
        <f t="shared" si="2"/>
        <v>13.838888888888889</v>
      </c>
      <c r="X40" s="24"/>
      <c r="Y40" s="21"/>
      <c r="Z40" s="21"/>
      <c r="AA40" s="21"/>
      <c r="AB40" s="25"/>
      <c r="AC40" s="39">
        <v>24.052700000000002</v>
      </c>
      <c r="AD40" s="18">
        <f t="shared" si="3"/>
        <v>100.0001</v>
      </c>
      <c r="AE40" s="19" t="str">
        <f t="shared" si="4"/>
        <v xml:space="preserve"> </v>
      </c>
      <c r="AF40" s="8"/>
      <c r="AG40" s="8"/>
      <c r="AH40" s="8"/>
    </row>
    <row r="41" spans="1:34" ht="15.75" thickBot="1" x14ac:dyDescent="0.3">
      <c r="A41" s="33">
        <v>31</v>
      </c>
      <c r="B41" s="3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29"/>
      <c r="P41" s="27"/>
      <c r="Q41" s="53">
        <f t="shared" si="0"/>
        <v>0</v>
      </c>
      <c r="R41" s="29"/>
      <c r="S41" s="27"/>
      <c r="T41" s="53">
        <f t="shared" si="1"/>
        <v>0</v>
      </c>
      <c r="U41" s="26"/>
      <c r="V41" s="27"/>
      <c r="W41" s="53">
        <f t="shared" si="2"/>
        <v>0</v>
      </c>
      <c r="X41" s="26"/>
      <c r="Y41" s="27"/>
      <c r="Z41" s="27"/>
      <c r="AA41" s="27"/>
      <c r="AB41" s="28"/>
      <c r="AC41" s="40">
        <v>23.717500000000001</v>
      </c>
      <c r="AD41" s="18">
        <f t="shared" si="3"/>
        <v>0</v>
      </c>
      <c r="AE41" s="19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86" t="s">
        <v>17</v>
      </c>
      <c r="B42" s="86"/>
      <c r="C42" s="86"/>
      <c r="D42" s="86"/>
      <c r="E42" s="86"/>
      <c r="F42" s="86"/>
      <c r="G42" s="86"/>
      <c r="H42" s="87"/>
      <c r="I42" s="84" t="s">
        <v>15</v>
      </c>
      <c r="J42" s="85"/>
      <c r="K42" s="41">
        <v>0</v>
      </c>
      <c r="L42" s="91" t="s">
        <v>16</v>
      </c>
      <c r="M42" s="92"/>
      <c r="N42" s="42">
        <v>0</v>
      </c>
      <c r="O42" s="79">
        <v>8170</v>
      </c>
      <c r="P42" s="75">
        <v>34.21</v>
      </c>
      <c r="Q42" s="77">
        <v>9.5</v>
      </c>
      <c r="R42" s="75">
        <v>9061</v>
      </c>
      <c r="S42" s="75">
        <v>37.93</v>
      </c>
      <c r="T42" s="77">
        <v>10.54</v>
      </c>
      <c r="U42" s="22"/>
      <c r="V42" s="9"/>
      <c r="W42" s="9"/>
      <c r="X42" s="55"/>
      <c r="Y42" s="56"/>
      <c r="Z42" s="56"/>
      <c r="AA42" s="56"/>
      <c r="AB42" s="56"/>
      <c r="AC42" s="56"/>
      <c r="AD42" s="56"/>
      <c r="AE42" s="5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1" t="s">
        <v>3</v>
      </c>
      <c r="I43" s="82"/>
      <c r="J43" s="82"/>
      <c r="K43" s="82"/>
      <c r="L43" s="82"/>
      <c r="M43" s="82"/>
      <c r="N43" s="83"/>
      <c r="O43" s="80"/>
      <c r="P43" s="76"/>
      <c r="Q43" s="78"/>
      <c r="R43" s="76"/>
      <c r="S43" s="76"/>
      <c r="T43" s="78"/>
      <c r="U43" s="54" t="s">
        <v>57</v>
      </c>
      <c r="V43" s="9"/>
      <c r="W43" s="9"/>
      <c r="X43" s="9"/>
      <c r="Y43" s="9"/>
      <c r="Z43" s="9"/>
      <c r="AA43" s="9"/>
      <c r="AB43" s="9"/>
      <c r="AC43" s="6">
        <v>676.61300000000006</v>
      </c>
    </row>
    <row r="44" spans="1:34" ht="4.5" customHeight="1" x14ac:dyDescent="0.25"/>
    <row r="45" spans="1:34" x14ac:dyDescent="0.25">
      <c r="B45" s="48" t="s">
        <v>43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 t="s">
        <v>41</v>
      </c>
      <c r="O45" s="49"/>
      <c r="P45" s="49"/>
      <c r="Q45" s="49"/>
      <c r="R45" s="49"/>
      <c r="S45" s="49"/>
      <c r="T45" s="49"/>
      <c r="U45" s="49"/>
      <c r="V45" s="52">
        <v>42736</v>
      </c>
    </row>
    <row r="46" spans="1:34" x14ac:dyDescent="0.25">
      <c r="D46" s="7"/>
      <c r="O46" s="50" t="s">
        <v>44</v>
      </c>
      <c r="P46" s="51"/>
      <c r="Q46" s="51"/>
      <c r="R46" s="50" t="s">
        <v>45</v>
      </c>
      <c r="S46" s="51"/>
      <c r="T46" s="51"/>
      <c r="U46" s="51"/>
      <c r="V46" s="50" t="s">
        <v>46</v>
      </c>
    </row>
    <row r="47" spans="1:34" x14ac:dyDescent="0.25">
      <c r="B47" s="48" t="s">
        <v>49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 t="s">
        <v>50</v>
      </c>
      <c r="O47" s="49"/>
      <c r="P47" s="49"/>
      <c r="Q47" s="49"/>
      <c r="R47" s="49"/>
      <c r="S47" s="49"/>
      <c r="T47" s="49"/>
      <c r="U47" s="49"/>
      <c r="V47" s="52">
        <f>V45</f>
        <v>42736</v>
      </c>
    </row>
    <row r="48" spans="1:34" x14ac:dyDescent="0.25">
      <c r="E48" s="7"/>
      <c r="O48" s="50" t="s">
        <v>44</v>
      </c>
      <c r="P48" s="51"/>
      <c r="Q48" s="51"/>
      <c r="R48" s="50" t="s">
        <v>45</v>
      </c>
      <c r="S48" s="51"/>
      <c r="T48" s="51"/>
      <c r="U48" s="51"/>
      <c r="V48" s="50" t="s">
        <v>46</v>
      </c>
    </row>
    <row r="49" spans="2:22" x14ac:dyDescent="0.25">
      <c r="B49" s="48" t="s">
        <v>47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 t="s">
        <v>48</v>
      </c>
      <c r="O49" s="49"/>
      <c r="P49" s="49"/>
      <c r="Q49" s="49"/>
      <c r="R49" s="49"/>
      <c r="S49" s="49"/>
      <c r="T49" s="49"/>
      <c r="U49" s="49"/>
      <c r="V49" s="52">
        <f>V45</f>
        <v>42736</v>
      </c>
    </row>
    <row r="50" spans="2:22" x14ac:dyDescent="0.25">
      <c r="E50" s="7"/>
      <c r="O50" s="50" t="s">
        <v>44</v>
      </c>
      <c r="P50" s="51"/>
      <c r="Q50" s="51"/>
      <c r="R50" s="50" t="s">
        <v>45</v>
      </c>
      <c r="S50" s="51"/>
      <c r="T50" s="51"/>
      <c r="U50" s="51"/>
      <c r="V50" s="50" t="s">
        <v>46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X42:AE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Ильницкая Галина Алексеевна</cp:lastModifiedBy>
  <cp:lastPrinted>2016-10-25T14:04:19Z</cp:lastPrinted>
  <dcterms:created xsi:type="dcterms:W3CDTF">2016-10-07T07:24:19Z</dcterms:created>
  <dcterms:modified xsi:type="dcterms:W3CDTF">2017-01-10T11:28:40Z</dcterms:modified>
</cp:coreProperties>
</file>